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filterPrivacy="1"/>
  <xr:revisionPtr revIDLastSave="0" documentId="13_ncr:1_{0D1DC80E-6400-4848-AFCE-E57238DBCB7C}" xr6:coauthVersionLast="45" xr6:coauthVersionMax="45" xr10:uidLastSave="{00000000-0000-0000-0000-000000000000}"/>
  <bookViews>
    <workbookView xWindow="-120" yWindow="-120" windowWidth="19440" windowHeight="10440" tabRatio="868" xr2:uid="{00000000-000D-0000-FFFF-FFFF00000000}"/>
  </bookViews>
  <sheets>
    <sheet name="PASS %" sheetId="1" r:id="rId1"/>
    <sheet name="PI COMBIMED, SCI,COMM" sheetId="7" r:id="rId2"/>
    <sheet name="SUBJECT TOPPERS" sheetId="26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7" l="1"/>
  <c r="J44" i="7"/>
  <c r="J46" i="7" s="1"/>
  <c r="I44" i="7"/>
  <c r="I46" i="7" s="1"/>
  <c r="H44" i="7"/>
  <c r="H46" i="7" s="1"/>
  <c r="G44" i="7"/>
  <c r="G46" i="7" s="1"/>
  <c r="F44" i="7"/>
  <c r="F46" i="7" s="1"/>
  <c r="E44" i="7"/>
  <c r="E46" i="7" s="1"/>
  <c r="D44" i="7"/>
  <c r="D46" i="7" s="1"/>
  <c r="C44" i="7"/>
  <c r="C46" i="7" s="1"/>
  <c r="B44" i="7"/>
  <c r="B46" i="7" s="1"/>
  <c r="K43" i="7"/>
  <c r="L43" i="7" s="1"/>
  <c r="K42" i="7"/>
  <c r="L42" i="7" s="1"/>
  <c r="K41" i="7"/>
  <c r="L41" i="7" s="1"/>
  <c r="K40" i="7"/>
  <c r="L40" i="7" s="1"/>
  <c r="K39" i="7"/>
  <c r="L39" i="7" s="1"/>
  <c r="K38" i="7"/>
  <c r="K31" i="7"/>
  <c r="J30" i="7"/>
  <c r="J32" i="7" s="1"/>
  <c r="I30" i="7"/>
  <c r="I32" i="7" s="1"/>
  <c r="H30" i="7"/>
  <c r="H32" i="7" s="1"/>
  <c r="G30" i="7"/>
  <c r="G32" i="7" s="1"/>
  <c r="F30" i="7"/>
  <c r="F32" i="7" s="1"/>
  <c r="E30" i="7"/>
  <c r="E32" i="7" s="1"/>
  <c r="D30" i="7"/>
  <c r="D32" i="7" s="1"/>
  <c r="C30" i="7"/>
  <c r="C32" i="7" s="1"/>
  <c r="B30" i="7"/>
  <c r="B32" i="7" s="1"/>
  <c r="K29" i="7"/>
  <c r="L29" i="7" s="1"/>
  <c r="K28" i="7"/>
  <c r="L28" i="7" s="1"/>
  <c r="K27" i="7"/>
  <c r="L27" i="7" s="1"/>
  <c r="K26" i="7"/>
  <c r="L26" i="7" s="1"/>
  <c r="K25" i="7"/>
  <c r="L25" i="7" s="1"/>
  <c r="K24" i="7"/>
  <c r="L24" i="7" s="1"/>
  <c r="K23" i="7"/>
  <c r="L23" i="7" s="1"/>
  <c r="K44" i="7" l="1"/>
  <c r="K46" i="7"/>
  <c r="C47" i="7" s="1"/>
  <c r="L38" i="7"/>
  <c r="K32" i="7"/>
  <c r="C33" i="7" s="1"/>
  <c r="K30" i="7"/>
  <c r="K14" i="7" l="1"/>
  <c r="L14" i="7" s="1"/>
  <c r="K6" i="7"/>
  <c r="K7" i="7"/>
  <c r="K8" i="7"/>
  <c r="K9" i="7"/>
  <c r="K10" i="7"/>
  <c r="K11" i="7"/>
  <c r="K12" i="7"/>
  <c r="L12" i="7" s="1"/>
  <c r="K13" i="7"/>
  <c r="L13" i="7" s="1"/>
  <c r="K5" i="7"/>
  <c r="K16" i="7" l="1"/>
  <c r="J15" i="7"/>
  <c r="J17" i="7" s="1"/>
  <c r="I15" i="7"/>
  <c r="I17" i="7" s="1"/>
  <c r="H15" i="7"/>
  <c r="H17" i="7" s="1"/>
  <c r="G15" i="7"/>
  <c r="G17" i="7" s="1"/>
  <c r="F15" i="7"/>
  <c r="F17" i="7" s="1"/>
  <c r="E15" i="7"/>
  <c r="E17" i="7" s="1"/>
  <c r="D15" i="7"/>
  <c r="D17" i="7" s="1"/>
  <c r="C15" i="7"/>
  <c r="C17" i="7" s="1"/>
  <c r="B15" i="7"/>
  <c r="B17" i="7" s="1"/>
  <c r="L11" i="7"/>
  <c r="L10" i="7"/>
  <c r="L9" i="7"/>
  <c r="L8" i="7"/>
  <c r="L7" i="7"/>
  <c r="L6" i="7"/>
  <c r="L5" i="7"/>
  <c r="L4" i="7"/>
  <c r="K17" i="7" l="1"/>
  <c r="C18" i="7" s="1"/>
  <c r="K15" i="7"/>
</calcChain>
</file>

<file path=xl/sharedStrings.xml><?xml version="1.0" encoding="utf-8"?>
<sst xmlns="http://schemas.openxmlformats.org/spreadsheetml/2006/main" count="126" uniqueCount="78">
  <si>
    <t>Result Analysis - CBSE- CLASS  XII - 2020</t>
  </si>
  <si>
    <t>SL. NO.</t>
  </si>
  <si>
    <t xml:space="preserve"> Name of  KV</t>
  </si>
  <si>
    <t>Total No. of Students Passed</t>
  </si>
  <si>
    <t>Pass Percentage 2019</t>
  </si>
  <si>
    <t>Variation with 2019</t>
  </si>
  <si>
    <t>Pass Percentage 2020</t>
  </si>
  <si>
    <t>KENDRIYA VIDYLAYA SANGATHAN, REGIONAL OFFICE MUMBAI</t>
  </si>
  <si>
    <t>Total No. of Students Appeared</t>
  </si>
  <si>
    <t>KV DIAT GIRINAGAR PUNE 25</t>
  </si>
  <si>
    <t>B2</t>
  </si>
  <si>
    <t>B1</t>
  </si>
  <si>
    <t>A2</t>
  </si>
  <si>
    <t>C1</t>
  </si>
  <si>
    <t>C2</t>
  </si>
  <si>
    <t>A1</t>
  </si>
  <si>
    <t>D1</t>
  </si>
  <si>
    <t>D2</t>
  </si>
  <si>
    <t>E</t>
  </si>
  <si>
    <t>ENG</t>
  </si>
  <si>
    <t>MATHS</t>
  </si>
  <si>
    <t>PHY</t>
  </si>
  <si>
    <t>CHEM</t>
  </si>
  <si>
    <t>CS</t>
  </si>
  <si>
    <t>BIO</t>
  </si>
  <si>
    <t>HINDI</t>
  </si>
  <si>
    <t>TOTAL</t>
  </si>
  <si>
    <t>PI</t>
  </si>
  <si>
    <t>ENGLISH</t>
  </si>
  <si>
    <t>MATH</t>
  </si>
  <si>
    <t>PHYSICS</t>
  </si>
  <si>
    <t>CHEMISTRY</t>
  </si>
  <si>
    <t xml:space="preserve">BIO </t>
  </si>
  <si>
    <t>IP</t>
  </si>
  <si>
    <t>ACCOUNTS</t>
  </si>
  <si>
    <t>BST</t>
  </si>
  <si>
    <t>TOTAL NUMBER</t>
  </si>
  <si>
    <t>WIGHTAGE</t>
  </si>
  <si>
    <t>N*W</t>
  </si>
  <si>
    <t>OVERALL</t>
  </si>
  <si>
    <t>ECONOMICS</t>
  </si>
  <si>
    <t>SUB</t>
  </si>
  <si>
    <t xml:space="preserve">KV DIAT GIRINAGAR PUNE </t>
  </si>
  <si>
    <t>ENG SCI</t>
  </si>
  <si>
    <t>MKS</t>
  </si>
  <si>
    <t>HIN SCI</t>
  </si>
  <si>
    <t>RESULT ANALYSIS                          12 SCIENCE                                        2019-20</t>
  </si>
  <si>
    <t>TOTAL NO</t>
  </si>
  <si>
    <t>RESULT ANALYSIS                          12 COMMERCE                                        2019-20</t>
  </si>
  <si>
    <t>ENG (COMM)</t>
  </si>
  <si>
    <t>HIN (COMM)</t>
  </si>
  <si>
    <t>OVERALL (COMM)</t>
  </si>
  <si>
    <t>RESULT ANALYSIS AISSCE 2020 (SCI+COMM)</t>
  </si>
  <si>
    <t>OVERALL (SCI)</t>
  </si>
  <si>
    <t>ECO</t>
  </si>
  <si>
    <t>B ST</t>
  </si>
  <si>
    <t>ACC</t>
  </si>
  <si>
    <t>NAMES</t>
  </si>
  <si>
    <t>SUB TR NAME</t>
  </si>
  <si>
    <t>ANITA TAMPI</t>
  </si>
  <si>
    <t>ANURAG SIHARA</t>
  </si>
  <si>
    <t>DIGVIJAY SINGH</t>
  </si>
  <si>
    <t>SANDIP KAMAT</t>
  </si>
  <si>
    <t>KIRTI BALA YADAV</t>
  </si>
  <si>
    <t>SANDHYA MEHROTRA</t>
  </si>
  <si>
    <t>CHANDRALEKHA YADAV</t>
  </si>
  <si>
    <t>JAGMAL SINGH</t>
  </si>
  <si>
    <t>PRADEEP R</t>
  </si>
  <si>
    <t>SUSHMA J</t>
  </si>
  <si>
    <t>GARGIE K, SHRADHA P, APEKSHA P, VEDSHRI H</t>
  </si>
  <si>
    <t>SIMRAN S</t>
  </si>
  <si>
    <t>APEKSHA P, DIMPI M, KHAGESH P</t>
  </si>
  <si>
    <t>GARGIE K</t>
  </si>
  <si>
    <t>GARGIE K, DIMPI M</t>
  </si>
  <si>
    <t>SHRADHA P, APEKSHA P</t>
  </si>
  <si>
    <t>SHREYASH K</t>
  </si>
  <si>
    <t>AISHWARYA P</t>
  </si>
  <si>
    <t xml:space="preserve">SUB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</si>
</sst>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8"/>
  <sheetViews>
    <sheetView tabSelected="1" workbookViewId="0">
      <selection activeCell="I9" sqref="I9"/>
    </sheetView>
  </sheetViews>
  <sheetFormatPr defaultRowHeight="15" x14ac:dyDescent="0.25"/>
  <cols>
    <col min="2" max="2" width="14.7109375" customWidth="1"/>
    <col min="3" max="3" width="15.5703125" customWidth="1"/>
    <col min="4" max="4" width="14.5703125" customWidth="1"/>
    <col min="5" max="5" width="15.5703125" customWidth="1"/>
    <col min="6" max="6" width="13.28515625" customWidth="1"/>
    <col min="7" max="7" width="14.140625" customWidth="1"/>
  </cols>
  <sheetData>
    <row r="2" spans="1:7" ht="21" x14ac:dyDescent="0.35">
      <c r="B2" s="5" t="s">
        <v>7</v>
      </c>
    </row>
    <row r="5" spans="1:7" ht="23.25" x14ac:dyDescent="0.35">
      <c r="B5" s="4" t="s">
        <v>0</v>
      </c>
    </row>
    <row r="7" spans="1:7" s="1" customFormat="1" ht="45" x14ac:dyDescent="0.25">
      <c r="A7" s="2" t="s">
        <v>1</v>
      </c>
      <c r="B7" s="2" t="s">
        <v>2</v>
      </c>
      <c r="C7" s="2" t="s">
        <v>8</v>
      </c>
      <c r="D7" s="2" t="s">
        <v>3</v>
      </c>
      <c r="E7" s="2" t="s">
        <v>6</v>
      </c>
      <c r="F7" s="2" t="s">
        <v>4</v>
      </c>
      <c r="G7" s="2" t="s">
        <v>5</v>
      </c>
    </row>
    <row r="8" spans="1:7" s="6" customFormat="1" ht="56.25" x14ac:dyDescent="0.25">
      <c r="A8" s="7">
        <v>1</v>
      </c>
      <c r="B8" s="8" t="s">
        <v>9</v>
      </c>
      <c r="C8" s="7">
        <v>55</v>
      </c>
      <c r="D8" s="7">
        <v>53</v>
      </c>
      <c r="E8" s="7">
        <v>96.36</v>
      </c>
      <c r="F8" s="7">
        <v>100</v>
      </c>
      <c r="G8" s="7">
        <v>3.64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95DE5-7982-419B-931A-8A844875AEA5}">
  <dimension ref="A1:L47"/>
  <sheetViews>
    <sheetView zoomScale="84" zoomScaleNormal="84" workbookViewId="0">
      <selection activeCell="N18" sqref="N18"/>
    </sheetView>
  </sheetViews>
  <sheetFormatPr defaultRowHeight="18.75" x14ac:dyDescent="0.3"/>
  <cols>
    <col min="1" max="1" width="20.85546875" customWidth="1"/>
    <col min="12" max="12" width="10.42578125" style="14" customWidth="1"/>
  </cols>
  <sheetData>
    <row r="1" spans="1:12" ht="15" x14ac:dyDescent="0.25">
      <c r="A1" s="21" t="s">
        <v>42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x14ac:dyDescent="0.25">
      <c r="A2" s="21" t="s">
        <v>52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x14ac:dyDescent="0.3">
      <c r="A3" s="10" t="s">
        <v>41</v>
      </c>
      <c r="B3" s="10" t="s">
        <v>15</v>
      </c>
      <c r="C3" s="10" t="s">
        <v>12</v>
      </c>
      <c r="D3" s="10" t="s">
        <v>11</v>
      </c>
      <c r="E3" s="10" t="s">
        <v>10</v>
      </c>
      <c r="F3" s="10" t="s">
        <v>13</v>
      </c>
      <c r="G3" s="10" t="s">
        <v>14</v>
      </c>
      <c r="H3" s="10" t="s">
        <v>16</v>
      </c>
      <c r="I3" s="10" t="s">
        <v>17</v>
      </c>
      <c r="J3" s="10" t="s">
        <v>18</v>
      </c>
      <c r="K3" s="10" t="s">
        <v>26</v>
      </c>
      <c r="L3" s="15" t="s">
        <v>27</v>
      </c>
    </row>
    <row r="4" spans="1:12" x14ac:dyDescent="0.3">
      <c r="A4" s="10" t="s">
        <v>28</v>
      </c>
      <c r="B4" s="10">
        <v>6</v>
      </c>
      <c r="C4" s="10">
        <v>6</v>
      </c>
      <c r="D4" s="10">
        <v>8</v>
      </c>
      <c r="E4" s="10">
        <v>16</v>
      </c>
      <c r="F4" s="10">
        <v>12</v>
      </c>
      <c r="G4" s="10">
        <v>3</v>
      </c>
      <c r="H4" s="10">
        <v>3</v>
      </c>
      <c r="I4" s="10">
        <v>1</v>
      </c>
      <c r="J4" s="10">
        <v>0</v>
      </c>
      <c r="K4" s="10">
        <v>55</v>
      </c>
      <c r="L4" s="13">
        <f>(B4*8+C4*7+D4*6+E4*5+F4*4+G4*3+H4*2+I4*1+J4*0)*12.5/K4</f>
        <v>64.090909090909093</v>
      </c>
    </row>
    <row r="5" spans="1:12" x14ac:dyDescent="0.3">
      <c r="A5" s="10" t="s">
        <v>25</v>
      </c>
      <c r="B5" s="10">
        <v>1</v>
      </c>
      <c r="C5" s="10">
        <v>4</v>
      </c>
      <c r="D5" s="10">
        <v>7</v>
      </c>
      <c r="E5" s="10">
        <v>3</v>
      </c>
      <c r="F5" s="10">
        <v>3</v>
      </c>
      <c r="G5" s="10">
        <v>4</v>
      </c>
      <c r="H5" s="10">
        <v>1</v>
      </c>
      <c r="I5" s="10">
        <v>0</v>
      </c>
      <c r="J5" s="10">
        <v>0</v>
      </c>
      <c r="K5" s="10">
        <f>SUM(B5:J5)</f>
        <v>23</v>
      </c>
      <c r="L5" s="13">
        <f t="shared" ref="L5:L14" si="0">(B5*8+C5*7+D5*6+E5*5+F5*4+G5*3+H5*2+I5*1+J5*0)*12.5/K5</f>
        <v>64.673913043478265</v>
      </c>
    </row>
    <row r="6" spans="1:12" x14ac:dyDescent="0.3">
      <c r="A6" s="10" t="s">
        <v>29</v>
      </c>
      <c r="B6" s="10">
        <v>0</v>
      </c>
      <c r="C6" s="10">
        <v>5</v>
      </c>
      <c r="D6" s="10">
        <v>4</v>
      </c>
      <c r="E6" s="10">
        <v>3</v>
      </c>
      <c r="F6" s="10">
        <v>6</v>
      </c>
      <c r="G6" s="10">
        <v>3</v>
      </c>
      <c r="H6" s="10">
        <v>5</v>
      </c>
      <c r="I6" s="10">
        <v>0</v>
      </c>
      <c r="J6" s="10">
        <v>1</v>
      </c>
      <c r="K6" s="10">
        <f t="shared" ref="K6:K14" si="1">SUM(B6:J6)</f>
        <v>27</v>
      </c>
      <c r="L6" s="13">
        <f t="shared" si="0"/>
        <v>54.166666666666664</v>
      </c>
    </row>
    <row r="7" spans="1:12" x14ac:dyDescent="0.3">
      <c r="A7" s="10" t="s">
        <v>30</v>
      </c>
      <c r="B7" s="10">
        <v>3</v>
      </c>
      <c r="C7" s="10">
        <v>5</v>
      </c>
      <c r="D7" s="10">
        <v>6</v>
      </c>
      <c r="E7" s="10">
        <v>8</v>
      </c>
      <c r="F7" s="10">
        <v>7</v>
      </c>
      <c r="G7" s="10">
        <v>5</v>
      </c>
      <c r="H7" s="10">
        <v>0</v>
      </c>
      <c r="I7" s="10">
        <v>0</v>
      </c>
      <c r="J7" s="10">
        <v>0</v>
      </c>
      <c r="K7" s="10">
        <f t="shared" si="1"/>
        <v>34</v>
      </c>
      <c r="L7" s="13">
        <f t="shared" si="0"/>
        <v>65.441176470588232</v>
      </c>
    </row>
    <row r="8" spans="1:12" x14ac:dyDescent="0.3">
      <c r="A8" s="12" t="s">
        <v>31</v>
      </c>
      <c r="B8" s="10">
        <v>1</v>
      </c>
      <c r="C8" s="10">
        <v>3</v>
      </c>
      <c r="D8" s="10">
        <v>5</v>
      </c>
      <c r="E8" s="10">
        <v>4</v>
      </c>
      <c r="F8" s="10">
        <v>4</v>
      </c>
      <c r="G8" s="10">
        <v>5</v>
      </c>
      <c r="H8" s="10">
        <v>11</v>
      </c>
      <c r="I8" s="10">
        <v>1</v>
      </c>
      <c r="J8" s="10">
        <v>0</v>
      </c>
      <c r="K8" s="10">
        <f t="shared" si="1"/>
        <v>34</v>
      </c>
      <c r="L8" s="13">
        <f t="shared" si="0"/>
        <v>48.897058823529413</v>
      </c>
    </row>
    <row r="9" spans="1:12" x14ac:dyDescent="0.3">
      <c r="A9" s="10" t="s">
        <v>32</v>
      </c>
      <c r="B9" s="10">
        <v>2</v>
      </c>
      <c r="C9" s="10">
        <v>0</v>
      </c>
      <c r="D9" s="10">
        <v>2</v>
      </c>
      <c r="E9" s="10">
        <v>4</v>
      </c>
      <c r="F9" s="10">
        <v>4</v>
      </c>
      <c r="G9" s="10">
        <v>2</v>
      </c>
      <c r="H9" s="10">
        <v>2</v>
      </c>
      <c r="I9" s="10">
        <v>0</v>
      </c>
      <c r="J9" s="10">
        <v>0</v>
      </c>
      <c r="K9" s="10">
        <f t="shared" si="1"/>
        <v>16</v>
      </c>
      <c r="L9" s="13">
        <f t="shared" si="0"/>
        <v>57.8125</v>
      </c>
    </row>
    <row r="10" spans="1:12" x14ac:dyDescent="0.3">
      <c r="A10" s="10" t="s">
        <v>23</v>
      </c>
      <c r="B10" s="10">
        <v>0</v>
      </c>
      <c r="C10" s="10">
        <v>2</v>
      </c>
      <c r="D10" s="10">
        <v>2</v>
      </c>
      <c r="E10" s="10">
        <v>2</v>
      </c>
      <c r="F10" s="10">
        <v>0</v>
      </c>
      <c r="G10" s="10">
        <v>5</v>
      </c>
      <c r="H10" s="10">
        <v>4</v>
      </c>
      <c r="I10" s="10">
        <v>1</v>
      </c>
      <c r="J10" s="10">
        <v>0</v>
      </c>
      <c r="K10" s="10">
        <f t="shared" si="1"/>
        <v>16</v>
      </c>
      <c r="L10" s="13">
        <f t="shared" si="0"/>
        <v>46.875</v>
      </c>
    </row>
    <row r="11" spans="1:12" x14ac:dyDescent="0.3">
      <c r="A11" s="10" t="s">
        <v>33</v>
      </c>
      <c r="B11" s="10">
        <v>0</v>
      </c>
      <c r="C11" s="10">
        <v>0</v>
      </c>
      <c r="D11" s="10">
        <v>0</v>
      </c>
      <c r="E11" s="10">
        <v>2</v>
      </c>
      <c r="F11" s="10">
        <v>0</v>
      </c>
      <c r="G11" s="10">
        <v>1</v>
      </c>
      <c r="H11" s="10">
        <v>1</v>
      </c>
      <c r="I11" s="10">
        <v>3</v>
      </c>
      <c r="J11" s="10">
        <v>0</v>
      </c>
      <c r="K11" s="10">
        <f t="shared" si="1"/>
        <v>7</v>
      </c>
      <c r="L11" s="13">
        <f t="shared" si="0"/>
        <v>32.142857142857146</v>
      </c>
    </row>
    <row r="12" spans="1:12" x14ac:dyDescent="0.3">
      <c r="A12" s="10" t="s">
        <v>34</v>
      </c>
      <c r="B12" s="10">
        <v>0</v>
      </c>
      <c r="C12" s="10">
        <v>0</v>
      </c>
      <c r="D12" s="10">
        <v>4</v>
      </c>
      <c r="E12" s="10">
        <v>3</v>
      </c>
      <c r="F12" s="10">
        <v>3</v>
      </c>
      <c r="G12" s="10">
        <v>2</v>
      </c>
      <c r="H12" s="10">
        <v>4</v>
      </c>
      <c r="I12" s="10">
        <v>4</v>
      </c>
      <c r="J12" s="10">
        <v>1</v>
      </c>
      <c r="K12" s="10">
        <f t="shared" si="1"/>
        <v>21</v>
      </c>
      <c r="L12" s="13">
        <f t="shared" si="0"/>
        <v>41.071428571428569</v>
      </c>
    </row>
    <row r="13" spans="1:12" x14ac:dyDescent="0.3">
      <c r="A13" s="10" t="s">
        <v>40</v>
      </c>
      <c r="B13" s="10">
        <v>0</v>
      </c>
      <c r="C13" s="10">
        <v>0</v>
      </c>
      <c r="D13" s="10">
        <v>3</v>
      </c>
      <c r="E13" s="10">
        <v>3</v>
      </c>
      <c r="F13" s="10">
        <v>7</v>
      </c>
      <c r="G13" s="10">
        <v>3</v>
      </c>
      <c r="H13" s="10">
        <v>4</v>
      </c>
      <c r="I13" s="10">
        <v>1</v>
      </c>
      <c r="J13" s="10">
        <v>0</v>
      </c>
      <c r="K13" s="10">
        <f t="shared" si="1"/>
        <v>21</v>
      </c>
      <c r="L13" s="13">
        <f t="shared" si="0"/>
        <v>47.023809523809526</v>
      </c>
    </row>
    <row r="14" spans="1:12" x14ac:dyDescent="0.3">
      <c r="A14" s="10" t="s">
        <v>35</v>
      </c>
      <c r="B14" s="10">
        <v>0</v>
      </c>
      <c r="C14" s="10">
        <v>0</v>
      </c>
      <c r="D14" s="10">
        <v>3</v>
      </c>
      <c r="E14" s="10">
        <v>6</v>
      </c>
      <c r="F14" s="10">
        <v>3</v>
      </c>
      <c r="G14" s="10">
        <v>4</v>
      </c>
      <c r="H14" s="10">
        <v>4</v>
      </c>
      <c r="I14" s="10">
        <v>1</v>
      </c>
      <c r="J14" s="10">
        <v>0</v>
      </c>
      <c r="K14" s="10">
        <f t="shared" si="1"/>
        <v>21</v>
      </c>
      <c r="L14" s="13">
        <f t="shared" si="0"/>
        <v>48.214285714285715</v>
      </c>
    </row>
    <row r="15" spans="1:12" x14ac:dyDescent="0.3">
      <c r="A15" s="3" t="s">
        <v>36</v>
      </c>
      <c r="B15" s="3">
        <f t="shared" ref="B15:J15" si="2">SUM(B4:B14)</f>
        <v>13</v>
      </c>
      <c r="C15" s="3">
        <f t="shared" si="2"/>
        <v>25</v>
      </c>
      <c r="D15" s="3">
        <f t="shared" si="2"/>
        <v>44</v>
      </c>
      <c r="E15" s="3">
        <f t="shared" si="2"/>
        <v>54</v>
      </c>
      <c r="F15" s="3">
        <f t="shared" si="2"/>
        <v>49</v>
      </c>
      <c r="G15" s="3">
        <f t="shared" si="2"/>
        <v>37</v>
      </c>
      <c r="H15" s="3">
        <f t="shared" si="2"/>
        <v>39</v>
      </c>
      <c r="I15" s="3">
        <f t="shared" si="2"/>
        <v>12</v>
      </c>
      <c r="J15" s="3">
        <f t="shared" si="2"/>
        <v>2</v>
      </c>
      <c r="K15" s="3">
        <f t="shared" ref="K15:K17" si="3">B15+C15+D15+E15+F15+G15+H15+I15+J15</f>
        <v>275</v>
      </c>
      <c r="L15" s="13"/>
    </row>
    <row r="16" spans="1:12" x14ac:dyDescent="0.3">
      <c r="A16" s="3" t="s">
        <v>37</v>
      </c>
      <c r="B16" s="3">
        <v>8</v>
      </c>
      <c r="C16" s="3">
        <v>7</v>
      </c>
      <c r="D16" s="3">
        <v>6</v>
      </c>
      <c r="E16" s="3">
        <v>5</v>
      </c>
      <c r="F16" s="3">
        <v>4</v>
      </c>
      <c r="G16" s="3">
        <v>3</v>
      </c>
      <c r="H16" s="3">
        <v>2</v>
      </c>
      <c r="I16" s="3">
        <v>1</v>
      </c>
      <c r="J16" s="3">
        <v>0</v>
      </c>
      <c r="K16" s="3">
        <f t="shared" si="3"/>
        <v>36</v>
      </c>
      <c r="L16" s="13"/>
    </row>
    <row r="17" spans="1:12" x14ac:dyDescent="0.3">
      <c r="A17" s="3" t="s">
        <v>38</v>
      </c>
      <c r="B17" s="3">
        <f>B15*B16</f>
        <v>104</v>
      </c>
      <c r="C17" s="3">
        <f>C15*C16</f>
        <v>175</v>
      </c>
      <c r="D17" s="3">
        <f>D15*D16</f>
        <v>264</v>
      </c>
      <c r="E17" s="3">
        <f t="shared" ref="E17:J17" si="4">E15*E16</f>
        <v>270</v>
      </c>
      <c r="F17" s="3">
        <f t="shared" si="4"/>
        <v>196</v>
      </c>
      <c r="G17" s="3">
        <f t="shared" si="4"/>
        <v>111</v>
      </c>
      <c r="H17" s="3">
        <f t="shared" si="4"/>
        <v>78</v>
      </c>
      <c r="I17" s="3">
        <f t="shared" si="4"/>
        <v>12</v>
      </c>
      <c r="J17" s="3">
        <f t="shared" si="4"/>
        <v>0</v>
      </c>
      <c r="K17" s="3">
        <f t="shared" si="3"/>
        <v>1210</v>
      </c>
      <c r="L17" s="13"/>
    </row>
    <row r="18" spans="1:12" s="14" customFormat="1" x14ac:dyDescent="0.3">
      <c r="A18" s="13" t="s">
        <v>39</v>
      </c>
      <c r="B18" s="15" t="s">
        <v>27</v>
      </c>
      <c r="C18" s="13">
        <f>(K17*100/(40*K4))</f>
        <v>55</v>
      </c>
      <c r="D18" s="13"/>
      <c r="E18" s="13"/>
      <c r="F18" s="13"/>
      <c r="G18" s="13"/>
      <c r="H18" s="13"/>
      <c r="I18" s="13"/>
      <c r="J18" s="13"/>
      <c r="K18" s="13"/>
      <c r="L18" s="13"/>
    </row>
    <row r="20" spans="1:12" ht="15" x14ac:dyDescent="0.25">
      <c r="A20" s="22" t="s">
        <v>42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</row>
    <row r="21" spans="1:12" ht="15" x14ac:dyDescent="0.25">
      <c r="A21" s="20" t="s">
        <v>46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spans="1:12" ht="15" x14ac:dyDescent="0.25">
      <c r="A22" s="3"/>
      <c r="B22" s="3" t="s">
        <v>15</v>
      </c>
      <c r="C22" s="3" t="s">
        <v>12</v>
      </c>
      <c r="D22" s="3" t="s">
        <v>11</v>
      </c>
      <c r="E22" s="3" t="s">
        <v>10</v>
      </c>
      <c r="F22" s="3" t="s">
        <v>13</v>
      </c>
      <c r="G22" s="3" t="s">
        <v>14</v>
      </c>
      <c r="H22" s="3" t="s">
        <v>16</v>
      </c>
      <c r="I22" s="3" t="s">
        <v>17</v>
      </c>
      <c r="J22" s="3" t="s">
        <v>18</v>
      </c>
      <c r="K22" s="3" t="s">
        <v>26</v>
      </c>
      <c r="L22" s="3" t="s">
        <v>27</v>
      </c>
    </row>
    <row r="23" spans="1:12" x14ac:dyDescent="0.3">
      <c r="A23" s="11" t="s">
        <v>43</v>
      </c>
      <c r="B23" s="10">
        <v>5</v>
      </c>
      <c r="C23" s="10">
        <v>6</v>
      </c>
      <c r="D23" s="10">
        <v>5</v>
      </c>
      <c r="E23" s="10">
        <v>8</v>
      </c>
      <c r="F23" s="10">
        <v>7</v>
      </c>
      <c r="G23" s="10">
        <v>1</v>
      </c>
      <c r="H23" s="10">
        <v>1</v>
      </c>
      <c r="I23" s="10">
        <v>1</v>
      </c>
      <c r="J23" s="10">
        <v>0</v>
      </c>
      <c r="K23" s="10">
        <f>SUM(B23:J23)</f>
        <v>34</v>
      </c>
      <c r="L23" s="13">
        <f t="shared" ref="L23" si="5">(B23*8+C23*7+D23*6+E23*5+F23*4+G23*3+H23*2+I23*1+J23*0)*12.5/K23</f>
        <v>68.382352941176464</v>
      </c>
    </row>
    <row r="24" spans="1:12" x14ac:dyDescent="0.3">
      <c r="A24" s="10" t="s">
        <v>45</v>
      </c>
      <c r="B24" s="10">
        <v>1</v>
      </c>
      <c r="C24" s="10">
        <v>2</v>
      </c>
      <c r="D24" s="10">
        <v>2</v>
      </c>
      <c r="E24" s="10">
        <v>1</v>
      </c>
      <c r="F24" s="10">
        <v>1</v>
      </c>
      <c r="G24" s="10">
        <v>2</v>
      </c>
      <c r="H24" s="10">
        <v>0</v>
      </c>
      <c r="I24" s="10">
        <v>0</v>
      </c>
      <c r="J24" s="10">
        <v>0</v>
      </c>
      <c r="K24" s="10">
        <f t="shared" ref="K24:K29" si="6">SUM(B24:J24)</f>
        <v>9</v>
      </c>
      <c r="L24" s="13">
        <f>(B24*8+C24*7+D24*6+E24*5+F24*4+G24*3+H24*2+I24*1+J24*0)*12.5/K24</f>
        <v>68.055555555555557</v>
      </c>
    </row>
    <row r="25" spans="1:12" x14ac:dyDescent="0.3">
      <c r="A25" s="10" t="s">
        <v>29</v>
      </c>
      <c r="B25" s="10">
        <v>0</v>
      </c>
      <c r="C25" s="10">
        <v>5</v>
      </c>
      <c r="D25" s="10">
        <v>4</v>
      </c>
      <c r="E25" s="10">
        <v>3</v>
      </c>
      <c r="F25" s="10">
        <v>6</v>
      </c>
      <c r="G25" s="10">
        <v>3</v>
      </c>
      <c r="H25" s="10">
        <v>5</v>
      </c>
      <c r="I25" s="10">
        <v>0</v>
      </c>
      <c r="J25" s="10">
        <v>1</v>
      </c>
      <c r="K25" s="10">
        <f t="shared" si="6"/>
        <v>27</v>
      </c>
      <c r="L25" s="13">
        <f t="shared" ref="L25:L29" si="7">(B25*8+C25*7+D25*6+E25*5+F25*4+G25*3+H25*2+I25*1+J25*0)*12.5/K25</f>
        <v>54.166666666666664</v>
      </c>
    </row>
    <row r="26" spans="1:12" x14ac:dyDescent="0.3">
      <c r="A26" s="10" t="s">
        <v>30</v>
      </c>
      <c r="B26" s="10">
        <v>3</v>
      </c>
      <c r="C26" s="10">
        <v>5</v>
      </c>
      <c r="D26" s="10">
        <v>6</v>
      </c>
      <c r="E26" s="10">
        <v>8</v>
      </c>
      <c r="F26" s="10">
        <v>7</v>
      </c>
      <c r="G26" s="10">
        <v>5</v>
      </c>
      <c r="H26" s="10">
        <v>0</v>
      </c>
      <c r="I26" s="10">
        <v>0</v>
      </c>
      <c r="J26" s="10">
        <v>0</v>
      </c>
      <c r="K26" s="10">
        <f t="shared" si="6"/>
        <v>34</v>
      </c>
      <c r="L26" s="13">
        <f t="shared" si="7"/>
        <v>65.441176470588232</v>
      </c>
    </row>
    <row r="27" spans="1:12" x14ac:dyDescent="0.3">
      <c r="A27" s="16" t="s">
        <v>31</v>
      </c>
      <c r="B27" s="10">
        <v>1</v>
      </c>
      <c r="C27" s="10">
        <v>3</v>
      </c>
      <c r="D27" s="10">
        <v>5</v>
      </c>
      <c r="E27" s="10">
        <v>4</v>
      </c>
      <c r="F27" s="10">
        <v>4</v>
      </c>
      <c r="G27" s="10">
        <v>5</v>
      </c>
      <c r="H27" s="10">
        <v>11</v>
      </c>
      <c r="I27" s="10">
        <v>1</v>
      </c>
      <c r="J27" s="10">
        <v>0</v>
      </c>
      <c r="K27" s="10">
        <f t="shared" si="6"/>
        <v>34</v>
      </c>
      <c r="L27" s="13">
        <f t="shared" si="7"/>
        <v>48.897058823529413</v>
      </c>
    </row>
    <row r="28" spans="1:12" x14ac:dyDescent="0.3">
      <c r="A28" s="10" t="s">
        <v>32</v>
      </c>
      <c r="B28" s="10">
        <v>2</v>
      </c>
      <c r="C28" s="10">
        <v>0</v>
      </c>
      <c r="D28" s="10">
        <v>2</v>
      </c>
      <c r="E28" s="10">
        <v>4</v>
      </c>
      <c r="F28" s="10">
        <v>4</v>
      </c>
      <c r="G28" s="10">
        <v>2</v>
      </c>
      <c r="H28" s="10">
        <v>2</v>
      </c>
      <c r="I28" s="10">
        <v>0</v>
      </c>
      <c r="J28" s="10">
        <v>0</v>
      </c>
      <c r="K28" s="10">
        <f t="shared" si="6"/>
        <v>16</v>
      </c>
      <c r="L28" s="13">
        <f t="shared" si="7"/>
        <v>57.8125</v>
      </c>
    </row>
    <row r="29" spans="1:12" x14ac:dyDescent="0.3">
      <c r="A29" s="10" t="s">
        <v>23</v>
      </c>
      <c r="B29" s="10">
        <v>0</v>
      </c>
      <c r="C29" s="10">
        <v>2</v>
      </c>
      <c r="D29" s="10">
        <v>2</v>
      </c>
      <c r="E29" s="10">
        <v>2</v>
      </c>
      <c r="F29" s="10">
        <v>0</v>
      </c>
      <c r="G29" s="10">
        <v>5</v>
      </c>
      <c r="H29" s="10">
        <v>4</v>
      </c>
      <c r="I29" s="10">
        <v>1</v>
      </c>
      <c r="J29" s="10">
        <v>0</v>
      </c>
      <c r="K29" s="10">
        <f t="shared" si="6"/>
        <v>16</v>
      </c>
      <c r="L29" s="13">
        <f t="shared" si="7"/>
        <v>46.875</v>
      </c>
    </row>
    <row r="30" spans="1:12" ht="15" x14ac:dyDescent="0.25">
      <c r="A30" s="3" t="s">
        <v>47</v>
      </c>
      <c r="B30" s="3">
        <f t="shared" ref="B30:K30" si="8">SUM(B23:B29)</f>
        <v>12</v>
      </c>
      <c r="C30" s="3">
        <f t="shared" si="8"/>
        <v>23</v>
      </c>
      <c r="D30" s="3">
        <f t="shared" si="8"/>
        <v>26</v>
      </c>
      <c r="E30" s="3">
        <f t="shared" si="8"/>
        <v>30</v>
      </c>
      <c r="F30" s="3">
        <f t="shared" si="8"/>
        <v>29</v>
      </c>
      <c r="G30" s="3">
        <f t="shared" si="8"/>
        <v>23</v>
      </c>
      <c r="H30" s="3">
        <f t="shared" si="8"/>
        <v>23</v>
      </c>
      <c r="I30" s="3">
        <f t="shared" si="8"/>
        <v>3</v>
      </c>
      <c r="J30" s="3">
        <f t="shared" si="8"/>
        <v>1</v>
      </c>
      <c r="K30" s="3">
        <f t="shared" si="8"/>
        <v>170</v>
      </c>
      <c r="L30" s="3"/>
    </row>
    <row r="31" spans="1:12" ht="15" x14ac:dyDescent="0.25">
      <c r="A31" s="3" t="s">
        <v>37</v>
      </c>
      <c r="B31" s="3">
        <v>8</v>
      </c>
      <c r="C31" s="3">
        <v>7</v>
      </c>
      <c r="D31" s="3">
        <v>6</v>
      </c>
      <c r="E31" s="3">
        <v>5</v>
      </c>
      <c r="F31" s="3">
        <v>4</v>
      </c>
      <c r="G31" s="3">
        <v>3</v>
      </c>
      <c r="H31" s="3">
        <v>2</v>
      </c>
      <c r="I31" s="3">
        <v>1</v>
      </c>
      <c r="J31" s="3">
        <v>0</v>
      </c>
      <c r="K31" s="3">
        <f t="shared" ref="K31:K32" si="9">B31+C31+D31+E31+F31+G31+H31+I31+J31</f>
        <v>36</v>
      </c>
      <c r="L31" s="3"/>
    </row>
    <row r="32" spans="1:12" ht="15" x14ac:dyDescent="0.25">
      <c r="A32" s="3" t="s">
        <v>38</v>
      </c>
      <c r="B32" s="3">
        <f>B30*B31</f>
        <v>96</v>
      </c>
      <c r="C32" s="3">
        <f>C30*C31</f>
        <v>161</v>
      </c>
      <c r="D32" s="3">
        <f>D30*D31</f>
        <v>156</v>
      </c>
      <c r="E32" s="3">
        <f t="shared" ref="E32:J32" si="10">E30*E31</f>
        <v>150</v>
      </c>
      <c r="F32" s="3">
        <f t="shared" si="10"/>
        <v>116</v>
      </c>
      <c r="G32" s="3">
        <f t="shared" si="10"/>
        <v>69</v>
      </c>
      <c r="H32" s="3">
        <f t="shared" si="10"/>
        <v>46</v>
      </c>
      <c r="I32" s="3">
        <f t="shared" si="10"/>
        <v>3</v>
      </c>
      <c r="J32" s="3">
        <f t="shared" si="10"/>
        <v>0</v>
      </c>
      <c r="K32" s="3">
        <f t="shared" si="9"/>
        <v>797</v>
      </c>
      <c r="L32" s="3"/>
    </row>
    <row r="33" spans="1:12" x14ac:dyDescent="0.3">
      <c r="A33" s="13" t="s">
        <v>53</v>
      </c>
      <c r="B33" s="13" t="s">
        <v>27</v>
      </c>
      <c r="C33" s="13">
        <f>(K32*100/(40*K23))</f>
        <v>58.602941176470587</v>
      </c>
      <c r="D33" s="3"/>
      <c r="E33" s="3"/>
      <c r="F33" s="3"/>
      <c r="G33" s="3"/>
      <c r="H33" s="3"/>
      <c r="I33" s="3"/>
      <c r="J33" s="3"/>
      <c r="K33" s="3"/>
      <c r="L33" s="3"/>
    </row>
    <row r="35" spans="1:12" ht="15" x14ac:dyDescent="0.25">
      <c r="A35" s="22" t="s">
        <v>42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</row>
    <row r="36" spans="1:12" ht="15" x14ac:dyDescent="0.25">
      <c r="A36" s="20" t="s">
        <v>48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</row>
    <row r="37" spans="1:12" ht="15" x14ac:dyDescent="0.25">
      <c r="A37" s="3"/>
      <c r="B37" s="3" t="s">
        <v>15</v>
      </c>
      <c r="C37" s="3" t="s">
        <v>12</v>
      </c>
      <c r="D37" s="3" t="s">
        <v>11</v>
      </c>
      <c r="E37" s="3" t="s">
        <v>10</v>
      </c>
      <c r="F37" s="3" t="s">
        <v>13</v>
      </c>
      <c r="G37" s="3" t="s">
        <v>14</v>
      </c>
      <c r="H37" s="3" t="s">
        <v>16</v>
      </c>
      <c r="I37" s="3" t="s">
        <v>17</v>
      </c>
      <c r="J37" s="3" t="s">
        <v>18</v>
      </c>
      <c r="K37" s="3" t="s">
        <v>26</v>
      </c>
      <c r="L37" s="3" t="s">
        <v>27</v>
      </c>
    </row>
    <row r="38" spans="1:12" x14ac:dyDescent="0.3">
      <c r="A38" s="11" t="s">
        <v>49</v>
      </c>
      <c r="B38" s="10">
        <v>1</v>
      </c>
      <c r="C38" s="10">
        <v>0</v>
      </c>
      <c r="D38" s="10">
        <v>3</v>
      </c>
      <c r="E38" s="10">
        <v>8</v>
      </c>
      <c r="F38" s="10">
        <v>5</v>
      </c>
      <c r="G38" s="10">
        <v>2</v>
      </c>
      <c r="H38" s="10">
        <v>2</v>
      </c>
      <c r="I38" s="10">
        <v>0</v>
      </c>
      <c r="J38" s="10">
        <v>0</v>
      </c>
      <c r="K38" s="10">
        <f>SUM(B38:J38)</f>
        <v>21</v>
      </c>
      <c r="L38" s="13">
        <f t="shared" ref="L38" si="11">(B38*8+C38*7+D38*6+E38*5+F38*4+G38*3+H38*2+I38*1+J38*0)*12.5/K38</f>
        <v>57.142857142857146</v>
      </c>
    </row>
    <row r="39" spans="1:12" x14ac:dyDescent="0.3">
      <c r="A39" s="10" t="s">
        <v>50</v>
      </c>
      <c r="B39" s="10"/>
      <c r="C39" s="10">
        <v>2</v>
      </c>
      <c r="D39" s="10">
        <v>5</v>
      </c>
      <c r="E39" s="10">
        <v>2</v>
      </c>
      <c r="F39" s="10">
        <v>2</v>
      </c>
      <c r="G39" s="10">
        <v>2</v>
      </c>
      <c r="H39" s="10">
        <v>1</v>
      </c>
      <c r="I39" s="10">
        <v>0</v>
      </c>
      <c r="J39" s="10">
        <v>0</v>
      </c>
      <c r="K39" s="10">
        <f t="shared" ref="K39:K43" si="12">SUM(B39:J39)</f>
        <v>14</v>
      </c>
      <c r="L39" s="13">
        <f>(B39*8+C39*7+D39*6+E39*5+F39*4+G39*3+H39*2+I39*1+J39*0)*12.5/K39</f>
        <v>62.5</v>
      </c>
    </row>
    <row r="40" spans="1:12" x14ac:dyDescent="0.3">
      <c r="A40" s="10" t="s">
        <v>34</v>
      </c>
      <c r="B40" s="10">
        <v>0</v>
      </c>
      <c r="C40" s="10">
        <v>0</v>
      </c>
      <c r="D40" s="10">
        <v>4</v>
      </c>
      <c r="E40" s="10">
        <v>3</v>
      </c>
      <c r="F40" s="10">
        <v>3</v>
      </c>
      <c r="G40" s="10">
        <v>2</v>
      </c>
      <c r="H40" s="10">
        <v>4</v>
      </c>
      <c r="I40" s="10">
        <v>4</v>
      </c>
      <c r="J40" s="10">
        <v>1</v>
      </c>
      <c r="K40" s="10">
        <f t="shared" si="12"/>
        <v>21</v>
      </c>
      <c r="L40" s="13">
        <f t="shared" ref="L40:L43" si="13">(B40*8+C40*7+D40*6+E40*5+F40*4+G40*3+H40*2+I40*1+J40*0)*12.5/K40</f>
        <v>41.071428571428569</v>
      </c>
    </row>
    <row r="41" spans="1:12" x14ac:dyDescent="0.3">
      <c r="A41" s="10" t="s">
        <v>40</v>
      </c>
      <c r="B41" s="10">
        <v>0</v>
      </c>
      <c r="C41" s="10">
        <v>0</v>
      </c>
      <c r="D41" s="10">
        <v>3</v>
      </c>
      <c r="E41" s="10">
        <v>3</v>
      </c>
      <c r="F41" s="10">
        <v>7</v>
      </c>
      <c r="G41" s="10">
        <v>3</v>
      </c>
      <c r="H41" s="10">
        <v>4</v>
      </c>
      <c r="I41" s="10">
        <v>1</v>
      </c>
      <c r="J41" s="10">
        <v>0</v>
      </c>
      <c r="K41" s="10">
        <f t="shared" si="12"/>
        <v>21</v>
      </c>
      <c r="L41" s="13">
        <f t="shared" si="13"/>
        <v>47.023809523809526</v>
      </c>
    </row>
    <row r="42" spans="1:12" x14ac:dyDescent="0.3">
      <c r="A42" s="10" t="s">
        <v>35</v>
      </c>
      <c r="B42" s="10">
        <v>0</v>
      </c>
      <c r="C42" s="10">
        <v>0</v>
      </c>
      <c r="D42" s="10">
        <v>3</v>
      </c>
      <c r="E42" s="10">
        <v>6</v>
      </c>
      <c r="F42" s="10">
        <v>3</v>
      </c>
      <c r="G42" s="10">
        <v>4</v>
      </c>
      <c r="H42" s="10">
        <v>4</v>
      </c>
      <c r="I42" s="10">
        <v>1</v>
      </c>
      <c r="J42" s="10">
        <v>0</v>
      </c>
      <c r="K42" s="10">
        <f t="shared" si="12"/>
        <v>21</v>
      </c>
      <c r="L42" s="13">
        <f t="shared" si="13"/>
        <v>48.214285714285715</v>
      </c>
    </row>
    <row r="43" spans="1:12" x14ac:dyDescent="0.3">
      <c r="A43" s="10" t="s">
        <v>33</v>
      </c>
      <c r="B43" s="10">
        <v>0</v>
      </c>
      <c r="C43" s="10">
        <v>0</v>
      </c>
      <c r="D43" s="10">
        <v>0</v>
      </c>
      <c r="E43" s="10">
        <v>2</v>
      </c>
      <c r="F43" s="10">
        <v>0</v>
      </c>
      <c r="G43" s="10">
        <v>1</v>
      </c>
      <c r="H43" s="10">
        <v>1</v>
      </c>
      <c r="I43" s="10">
        <v>3</v>
      </c>
      <c r="J43" s="10">
        <v>0</v>
      </c>
      <c r="K43" s="10">
        <f t="shared" si="12"/>
        <v>7</v>
      </c>
      <c r="L43" s="13">
        <f t="shared" si="13"/>
        <v>32.142857142857146</v>
      </c>
    </row>
    <row r="44" spans="1:12" ht="15" x14ac:dyDescent="0.25">
      <c r="A44" s="3" t="s">
        <v>47</v>
      </c>
      <c r="B44" s="3">
        <f t="shared" ref="B44:K44" si="14">SUM(B38:B43)</f>
        <v>1</v>
      </c>
      <c r="C44" s="3">
        <f t="shared" si="14"/>
        <v>2</v>
      </c>
      <c r="D44" s="3">
        <f t="shared" si="14"/>
        <v>18</v>
      </c>
      <c r="E44" s="3">
        <f t="shared" si="14"/>
        <v>24</v>
      </c>
      <c r="F44" s="3">
        <f t="shared" si="14"/>
        <v>20</v>
      </c>
      <c r="G44" s="3">
        <f t="shared" si="14"/>
        <v>14</v>
      </c>
      <c r="H44" s="3">
        <f t="shared" si="14"/>
        <v>16</v>
      </c>
      <c r="I44" s="3">
        <f t="shared" si="14"/>
        <v>9</v>
      </c>
      <c r="J44" s="3">
        <f t="shared" si="14"/>
        <v>1</v>
      </c>
      <c r="K44" s="3">
        <f t="shared" si="14"/>
        <v>105</v>
      </c>
      <c r="L44" s="3"/>
    </row>
    <row r="45" spans="1:12" ht="15" x14ac:dyDescent="0.25">
      <c r="A45" s="3" t="s">
        <v>37</v>
      </c>
      <c r="B45" s="3">
        <v>8</v>
      </c>
      <c r="C45" s="3">
        <v>7</v>
      </c>
      <c r="D45" s="3">
        <v>6</v>
      </c>
      <c r="E45" s="3">
        <v>5</v>
      </c>
      <c r="F45" s="3">
        <v>4</v>
      </c>
      <c r="G45" s="3">
        <v>3</v>
      </c>
      <c r="H45" s="3">
        <v>2</v>
      </c>
      <c r="I45" s="3">
        <v>1</v>
      </c>
      <c r="J45" s="3">
        <v>0</v>
      </c>
      <c r="K45" s="3">
        <f t="shared" ref="K45:K46" si="15">B45+C45+D45+E45+F45+G45+H45+I45+J45</f>
        <v>36</v>
      </c>
      <c r="L45" s="3"/>
    </row>
    <row r="46" spans="1:12" ht="15" x14ac:dyDescent="0.25">
      <c r="A46" s="3" t="s">
        <v>38</v>
      </c>
      <c r="B46" s="3">
        <f>B44*B45</f>
        <v>8</v>
      </c>
      <c r="C46" s="3">
        <f>C44*C45</f>
        <v>14</v>
      </c>
      <c r="D46" s="3">
        <f>D44*D45</f>
        <v>108</v>
      </c>
      <c r="E46" s="3">
        <f t="shared" ref="E46:J46" si="16">E44*E45</f>
        <v>120</v>
      </c>
      <c r="F46" s="3">
        <f t="shared" si="16"/>
        <v>80</v>
      </c>
      <c r="G46" s="3">
        <f t="shared" si="16"/>
        <v>42</v>
      </c>
      <c r="H46" s="3">
        <f t="shared" si="16"/>
        <v>32</v>
      </c>
      <c r="I46" s="3">
        <f t="shared" si="16"/>
        <v>9</v>
      </c>
      <c r="J46" s="3">
        <f t="shared" si="16"/>
        <v>0</v>
      </c>
      <c r="K46" s="3">
        <f t="shared" si="15"/>
        <v>413</v>
      </c>
      <c r="L46" s="3"/>
    </row>
    <row r="47" spans="1:12" x14ac:dyDescent="0.3">
      <c r="A47" s="13" t="s">
        <v>51</v>
      </c>
      <c r="B47" s="15" t="s">
        <v>27</v>
      </c>
      <c r="C47" s="13">
        <f>(K46*100/(40*K38))</f>
        <v>49.166666666666664</v>
      </c>
      <c r="D47" s="3"/>
      <c r="E47" s="3"/>
      <c r="F47" s="3"/>
      <c r="G47" s="3"/>
      <c r="H47" s="3"/>
      <c r="I47" s="3"/>
      <c r="J47" s="3"/>
      <c r="K47" s="3"/>
      <c r="L47" s="3"/>
    </row>
  </sheetData>
  <mergeCells count="6">
    <mergeCell ref="A36:L36"/>
    <mergeCell ref="A1:L1"/>
    <mergeCell ref="A2:L2"/>
    <mergeCell ref="A20:L20"/>
    <mergeCell ref="A21:L21"/>
    <mergeCell ref="A35:L3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3BC46-8BFD-4C63-969B-3E909EC7BAC0}">
  <dimension ref="A1:E12"/>
  <sheetViews>
    <sheetView workbookViewId="0">
      <selection activeCell="D16" sqref="D16"/>
    </sheetView>
  </sheetViews>
  <sheetFormatPr defaultColWidth="8.7109375" defaultRowHeight="15" x14ac:dyDescent="0.25"/>
  <cols>
    <col min="1" max="1" width="12.140625" style="9" customWidth="1"/>
    <col min="2" max="2" width="13" style="9" customWidth="1"/>
    <col min="3" max="3" width="25.5703125" style="18" customWidth="1"/>
    <col min="4" max="4" width="24.7109375" style="18" customWidth="1"/>
    <col min="5" max="5" width="12.85546875" style="9" customWidth="1"/>
    <col min="6" max="16384" width="8.7109375" style="9"/>
  </cols>
  <sheetData>
    <row r="1" spans="1:5" x14ac:dyDescent="0.25">
      <c r="A1" s="10" t="s">
        <v>77</v>
      </c>
      <c r="B1" s="10" t="s">
        <v>44</v>
      </c>
      <c r="C1" s="17" t="s">
        <v>57</v>
      </c>
      <c r="D1" s="10" t="s">
        <v>58</v>
      </c>
      <c r="E1" s="10"/>
    </row>
    <row r="2" spans="1:5" ht="45" x14ac:dyDescent="0.25">
      <c r="A2" s="10" t="s">
        <v>19</v>
      </c>
      <c r="B2" s="10">
        <v>95</v>
      </c>
      <c r="C2" s="19" t="s">
        <v>69</v>
      </c>
      <c r="D2" s="17" t="s">
        <v>59</v>
      </c>
      <c r="E2" s="10"/>
    </row>
    <row r="3" spans="1:5" x14ac:dyDescent="0.25">
      <c r="A3" s="10" t="s">
        <v>25</v>
      </c>
      <c r="B3" s="10">
        <v>92</v>
      </c>
      <c r="C3" s="17" t="s">
        <v>68</v>
      </c>
      <c r="D3" s="17" t="s">
        <v>60</v>
      </c>
      <c r="E3" s="10"/>
    </row>
    <row r="4" spans="1:5" x14ac:dyDescent="0.25">
      <c r="A4" s="10" t="s">
        <v>20</v>
      </c>
      <c r="B4" s="10">
        <v>92</v>
      </c>
      <c r="C4" s="17" t="s">
        <v>70</v>
      </c>
      <c r="D4" s="17" t="s">
        <v>61</v>
      </c>
      <c r="E4" s="10"/>
    </row>
    <row r="5" spans="1:5" ht="30" x14ac:dyDescent="0.25">
      <c r="A5" s="10" t="s">
        <v>21</v>
      </c>
      <c r="B5" s="10">
        <v>95</v>
      </c>
      <c r="C5" s="19" t="s">
        <v>71</v>
      </c>
      <c r="D5" s="17" t="s">
        <v>62</v>
      </c>
      <c r="E5" s="10"/>
    </row>
    <row r="6" spans="1:5" x14ac:dyDescent="0.25">
      <c r="A6" s="10" t="s">
        <v>22</v>
      </c>
      <c r="B6" s="10">
        <v>95</v>
      </c>
      <c r="C6" s="17" t="s">
        <v>72</v>
      </c>
      <c r="D6" s="17" t="s">
        <v>63</v>
      </c>
      <c r="E6" s="10"/>
    </row>
    <row r="7" spans="1:5" x14ac:dyDescent="0.25">
      <c r="A7" s="10" t="s">
        <v>24</v>
      </c>
      <c r="B7" s="10">
        <v>95</v>
      </c>
      <c r="C7" s="17" t="s">
        <v>73</v>
      </c>
      <c r="D7" s="17" t="s">
        <v>64</v>
      </c>
      <c r="E7" s="10"/>
    </row>
    <row r="8" spans="1:5" x14ac:dyDescent="0.25">
      <c r="A8" s="10" t="s">
        <v>23</v>
      </c>
      <c r="B8" s="10">
        <v>94</v>
      </c>
      <c r="C8" s="17" t="s">
        <v>74</v>
      </c>
      <c r="D8" s="17" t="s">
        <v>65</v>
      </c>
      <c r="E8" s="10"/>
    </row>
    <row r="9" spans="1:5" x14ac:dyDescent="0.25">
      <c r="A9" s="10" t="s">
        <v>54</v>
      </c>
      <c r="B9" s="10">
        <v>82</v>
      </c>
      <c r="C9" s="17" t="s">
        <v>75</v>
      </c>
      <c r="D9" s="17" t="s">
        <v>66</v>
      </c>
      <c r="E9" s="10"/>
    </row>
    <row r="10" spans="1:5" x14ac:dyDescent="0.25">
      <c r="A10" s="10" t="s">
        <v>55</v>
      </c>
      <c r="B10" s="10">
        <v>85</v>
      </c>
      <c r="C10" s="17" t="s">
        <v>76</v>
      </c>
      <c r="D10" s="17" t="s">
        <v>67</v>
      </c>
      <c r="E10" s="10"/>
    </row>
    <row r="11" spans="1:5" x14ac:dyDescent="0.25">
      <c r="A11" s="10" t="s">
        <v>56</v>
      </c>
      <c r="B11" s="10">
        <v>78</v>
      </c>
      <c r="C11" s="17" t="s">
        <v>75</v>
      </c>
      <c r="D11" s="17" t="s">
        <v>67</v>
      </c>
      <c r="E11" s="10"/>
    </row>
    <row r="12" spans="1:5" x14ac:dyDescent="0.25">
      <c r="A12" s="10" t="s">
        <v>33</v>
      </c>
      <c r="B12" s="10">
        <v>86</v>
      </c>
      <c r="C12" s="17" t="s">
        <v>76</v>
      </c>
      <c r="D12" s="17" t="s">
        <v>65</v>
      </c>
      <c r="E12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Q J f u U P 9 H C t i o A A A A + A A A A B I A H A B D b 2 5 m a W c v U G F j a 2 F n Z S 5 4 b W w g o h g A K K A U A A A A A A A A A A A A A A A A A A A A A A A A A A A A h Y / R C o I w G I V f R X b v N l f C k N 9 5 0 V W Q E Q T R 7 Z h L R z r D z f T d u u i R e o W E s r r r 8 h y + A 9 9 5 3 O 6 Q j U 0 d X H X n T G t T F G G K A m 1 V W x h b p q j 3 p 5 C j T M B O q r M s d T D B 1 i W j M y m q v L 8 k h A z D g I c F b r u S M E o j c s w 3 e 1 X p R o b G O i + t 0 u i z K v 6 v k I D D S 0 Y w z B m O e c w x W 0 Z A 5 h p y Y 7 8 I m 4 w x B f J T w q q v f d 9 p o W 2 4 3 g K Z I 5 D 3 C / E E U E s D B B Q A A g A I A E C X 7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A l + 5 Q K I p H u A 4 A A A A R A A A A E w A c A E Z v c m 1 1 b G F z L 1 N l Y 3 R p b 2 4 x L m 0 g o h g A K K A U A A A A A A A A A A A A A A A A A A A A A A A A A A A A K 0 5 N L s n M z 1 M I h t C G 1 g B Q S w E C L Q A U A A I A C A B A l + 5 Q / 0 c K 2 K g A A A D 4 A A A A E g A A A A A A A A A A A A A A A A A A A A A A Q 2 9 u Z m l n L 1 B h Y 2 t h Z 2 U u e G 1 s U E s B A i 0 A F A A C A A g A Q J f u U A / K 6 a u k A A A A 6 Q A A A B M A A A A A A A A A A A A A A A A A 9 A A A A F t D b 2 5 0 Z W 5 0 X 1 R 5 c G V z X S 5 4 b W x Q S w E C L Q A U A A I A C A B A l + 5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I C l l D B Q Z 5 U O q I s G B s U d 8 a Q A A A A A C A A A A A A A Q Z g A A A A E A A C A A A A C R c 5 q K / x 2 5 J 8 V W a q t 3 c u P w a s 0 Y t 2 H D 1 N t 5 s f D n v n b p 1 w A A A A A O g A A A A A I A A C A A A A D e b q 9 x R d e b g J / w 2 K Y j u O 8 g j A s w 3 j I M p o L 7 q m D E e 9 o b C V A A A A A g R 6 h l G y a E o w u 0 n d N 4 9 M L + k Y O 9 j 2 T m T Z + 5 F K G o P 3 5 6 p f m y C N S N j p x I v Z v f J O S s a F 8 m n t f e x 5 g T V R 0 l a P v n 1 E q q B U G d 8 3 d s b 6 E D b H r N w d d G T U A A A A A + Q d 8 O O 7 N e 4 r 1 h 5 E w Q u I l T f 2 y X r A h M x S 4 O n g Q V y t O 8 + z w + Z W k n i U / i R F N B x 7 5 N N B b D g 8 f T Q 1 E l l W J H S H v Z J 5 N n < / D a t a M a s h u p > 
</file>

<file path=customXml/itemProps1.xml><?xml version="1.0" encoding="utf-8"?>
<ds:datastoreItem xmlns:ds="http://schemas.openxmlformats.org/officeDocument/2006/customXml" ds:itemID="{7D0FD930-E381-424C-A37A-040D18DF10A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PASS %</vt:lpstr>
      <vt:lpstr>PI COMBIMED, SCI,COMM</vt:lpstr>
      <vt:lpstr>SUBJECT TOPPERS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2020-11-30T16:22:58Z</dcterms:modified>
</cp:coreProperties>
</file>